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28" windowHeight="4824" activeTab="0"/>
  </bookViews>
  <sheets>
    <sheet name="Приложение 5 " sheetId="1" r:id="rId1"/>
  </sheets>
  <definedNames>
    <definedName name="_xlnm.Print_Area" localSheetId="0">'Приложение 5 '!$C$1:$J$91</definedName>
  </definedNames>
  <calcPr fullCalcOnLoad="1"/>
</workbook>
</file>

<file path=xl/sharedStrings.xml><?xml version="1.0" encoding="utf-8"?>
<sst xmlns="http://schemas.openxmlformats.org/spreadsheetml/2006/main" count="189" uniqueCount="148">
  <si>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</si>
  <si>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</si>
  <si>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</si>
  <si>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</si>
  <si>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</si>
  <si>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</si>
  <si>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</si>
  <si>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</si>
  <si>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</si>
  <si>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</si>
  <si>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</si>
  <si>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</si>
  <si>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</si>
  <si>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Сумма доходного источника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</si>
  <si>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</si>
  <si>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</si>
  <si>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</si>
  <si>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</si>
  <si>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</si>
  <si>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</si>
  <si>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</si>
  <si>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</si>
  <si>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</si>
  <si>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</si>
  <si>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</si>
  <si>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</si>
  <si>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</si>
  <si>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2020100000</t>
  </si>
  <si>
    <t>150</t>
  </si>
  <si>
    <t>8500000000</t>
  </si>
  <si>
    <t>Земельный налог</t>
  </si>
  <si>
    <t>в рублях</t>
  </si>
  <si>
    <t>Субсидии бюджетам  субъектов Российской Федерации и муниципальных образований (межбюджетные субсидии)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</si>
  <si>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</si>
  <si>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</si>
  <si>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 на  имущество  физических   лиц</t>
  </si>
  <si>
    <t>Дотации  на выравнивание  бюджетной обеспеченности</t>
  </si>
  <si>
    <t>Налоги на совокупный доход</t>
  </si>
  <si>
    <t>Единый сельскохозяйственный налог</t>
  </si>
  <si>
    <t>Государственная пошлина за совершение нотариальных действий           (за исключением действий, совершаемых консульскими учреждениями Российской Федерации)</t>
  </si>
  <si>
    <t>Прочие субсидии бюджетам поселений</t>
  </si>
  <si>
    <t>Налоги на прибыль, доходы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</si>
  <si>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</si>
  <si>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</si>
  <si>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</si>
  <si>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</si>
  <si>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</si>
  <si>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</si>
  <si>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ИТОГО ДОХОДОВ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</si>
  <si>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</si>
  <si>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</si>
  <si>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</si>
  <si>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неналоговые доходы</t>
  </si>
  <si>
    <t>*** 1 14 06000 00 0000 430</t>
  </si>
  <si>
    <t>000 1 17 00000 00 0000 000</t>
  </si>
  <si>
    <t>000 1 17 05000 00 0000 180</t>
  </si>
  <si>
    <t>000 1 00 00000 00 0000 000</t>
  </si>
  <si>
    <t>000 1 01 00000 00 0000 000</t>
  </si>
  <si>
    <t>000 1 01 02000 01 0000 110</t>
  </si>
  <si>
    <t>000 1 05 00000 00 0000 000</t>
  </si>
  <si>
    <t>182 1 05 03000 01 0000 000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</si>
  <si>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</si>
  <si>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</si>
  <si>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</si>
  <si>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</si>
  <si>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</si>
  <si>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000 1 14 00000 00 0000 000</t>
  </si>
  <si>
    <t>*** 1 14 02000 00 0000 000</t>
  </si>
  <si>
    <t>000 2 00 00000 00 0000 000</t>
  </si>
  <si>
    <t>000 2 02 00000 00 0000 000</t>
  </si>
  <si>
    <t>000 2 02 02000 00 0000 151</t>
  </si>
  <si>
    <t>000 2 02 02999 00 0000 151</t>
  </si>
  <si>
    <t>000 2 02 03024 00 0000 151</t>
  </si>
  <si>
    <t>000 2 02 04000 00 0000 151</t>
  </si>
  <si>
    <t>000 2 02 04999 00 0000 151</t>
  </si>
  <si>
    <t>000 8 50 00000 00 0000 000</t>
  </si>
  <si>
    <t>*** 2 02 02999 10 0000 151</t>
  </si>
  <si>
    <t>Дотации бюджетам на поддержку мер по обеспечению сбалансированности бюджетов</t>
  </si>
  <si>
    <t>000 2 02 02088 00 0000 151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</si>
  <si>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</si>
  <si>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</si>
  <si>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*** 2 02 02088 10 0001 151</t>
  </si>
  <si>
    <t>*** 2 02 02088 10 0002 151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</si>
  <si>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</si>
  <si>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</si>
  <si>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*** 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</si>
  <si>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</si>
  <si>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*** 2 02 04999 10 0000 151</t>
  </si>
  <si>
    <t>936 1 11 05000 00 0000 120</t>
  </si>
  <si>
    <t>000 1 16 00000 00 0000 000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</si>
  <si>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</si>
  <si>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</si>
  <si>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990 2 02 03024 10 0000 151</t>
  </si>
  <si>
    <t>990 1 08 04000 01 0000 110</t>
  </si>
  <si>
    <t>990 1 11 05000 00 0000 120</t>
  </si>
  <si>
    <t>990 1 11 09000 00 0000 120</t>
  </si>
  <si>
    <t>990 1 16 90050 10 0000 140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</si>
  <si>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</si>
  <si>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</si>
  <si>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</si>
  <si>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</si>
  <si>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</si>
  <si>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</si>
  <si>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</si>
  <si>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</si>
  <si>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</si>
  <si>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</si>
  <si>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</si>
  <si>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000 1 03 02260 01 0000 110</t>
  </si>
  <si>
    <t>000 1 03 02250 01 0000 110</t>
  </si>
  <si>
    <t>000 1 03 02240 01 0000 110</t>
  </si>
  <si>
    <t>000 1 03 02230 01 0000 110</t>
  </si>
  <si>
    <t>000 1 03 00000 00 0000 000</t>
  </si>
  <si>
    <t>000 1 16 00000 00 0000 120</t>
  </si>
  <si>
    <t>100 1 03 02000 01 0000 110</t>
  </si>
  <si>
    <t>000 1 16 51002 00 0000 140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</si>
  <si>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</si>
  <si>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</si>
  <si>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</si>
  <si>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</si>
  <si>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</si>
  <si>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 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</si>
  <si>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</t>
  </si>
  <si>
    <t>000 2 02 10000 00 0000 150</t>
  </si>
  <si>
    <t>000 2 02 15002 00 0000 150</t>
  </si>
  <si>
    <t>990 2 02 15002 10 0000 150</t>
  </si>
  <si>
    <t>000 2 02 30000 00 0000 150</t>
  </si>
  <si>
    <t>000 2 02 35118 00 0000 150</t>
  </si>
  <si>
    <t>990 2 02 35118 10 0000 150</t>
  </si>
  <si>
    <t>990 1 17 14000 00 0000 150</t>
  </si>
  <si>
    <t>Средства самообложения граждан</t>
  </si>
  <si>
    <t>990 2 02 29999 10 0000 150</t>
  </si>
  <si>
    <t>000 2 02 29999 00 0000 150</t>
  </si>
  <si>
    <t>Субсидии бюджетам бюджетной системы Российской Федерации (межбюджетные субсидии)</t>
  </si>
  <si>
    <t>990 2 02 49999 10 0000 150</t>
  </si>
  <si>
    <t>000 2 02 49999 00 0000 150</t>
  </si>
  <si>
    <t>000 2 02 40000 00 0000 150</t>
  </si>
  <si>
    <t>990 2 02 16001 10 0000 150</t>
  </si>
  <si>
    <t>Дотации бюджетам сельских поселений на выравнивание бюджетной обеспеченности  из бюджетов муниципальных районов</t>
  </si>
  <si>
    <t>000 2 02 16001 00 0000 150</t>
  </si>
  <si>
    <t xml:space="preserve">                                                                Приложение 1</t>
  </si>
  <si>
    <r>
      <t xml:space="preserve">Факт  </t>
    </r>
    <r>
      <rPr>
        <sz val="8"/>
        <rFont val="Arial Cyr"/>
        <family val="0"/>
      </rPr>
      <t xml:space="preserve"> (рублей)</t>
    </r>
  </si>
  <si>
    <t>% исполнения</t>
  </si>
  <si>
    <t>990 117 05050 00 0000 180</t>
  </si>
  <si>
    <t>Прочие неналоговые доходы бюджетов сельских поселений</t>
  </si>
  <si>
    <t>990 117 00000 00 0000 000</t>
  </si>
  <si>
    <t xml:space="preserve">                                                                к отчету за 2 квартал 2022 года</t>
  </si>
  <si>
    <t xml:space="preserve">Объемы поступления доходов бюджета сельского поселения по налоговым  и неналоговым доходам по статьям, по безвозмездным поступлениям по подстатьям классификации доходов бюджетов  на 01.07.2022 года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</si>
</sst>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&quot;₽&quot;"/>
    <numFmt numFmtId="180" formatCode="0.00000"/>
    <numFmt numFmtId="181" formatCode="0.0000"/>
    <numFmt numFmtId="182" formatCode="0.000"/>
    <numFmt numFmtId="183" formatCode="0.0"/>
  </numFmts>
  <fonts count="47">
    <font>
      <sz val="10"/>
      <name val="Arial Cyr"/>
      <family val="0"/>
    </font>
    <font>
      <i/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8"/>
      <name val="Arial Narrow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1" fillId="33" borderId="0" xfId="0" applyNumberFormat="1" applyFont="1" applyFill="1" applyAlignment="1" applyProtection="1" quotePrefix="1">
      <alignment wrapText="1"/>
      <protection locked="0"/>
    </xf>
    <xf numFmtId="49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3" borderId="0" xfId="0" applyNumberFormat="1" applyFont="1" applyFill="1" applyAlignment="1" applyProtection="1" quotePrefix="1">
      <alignment vertical="center" wrapText="1"/>
      <protection locked="0"/>
    </xf>
    <xf numFmtId="3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33" borderId="0" xfId="0" applyFont="1" applyFill="1" applyAlignment="1" applyProtection="1">
      <alignment wrapText="1"/>
      <protection locked="0"/>
    </xf>
    <xf numFmtId="49" fontId="5" fillId="33" borderId="0" xfId="0" applyNumberFormat="1" applyFont="1" applyFill="1" applyAlignment="1" applyProtection="1" quotePrefix="1">
      <alignment wrapText="1"/>
      <protection locked="0"/>
    </xf>
    <xf numFmtId="0" fontId="5" fillId="33" borderId="0" xfId="0" applyFont="1" applyFill="1" applyAlignment="1" applyProtection="1">
      <alignment wrapText="1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49" fontId="5" fillId="33" borderId="0" xfId="0" applyNumberFormat="1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3" fontId="4" fillId="33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3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 quotePrefix="1">
      <alignment wrapText="1"/>
      <protection locked="0"/>
    </xf>
    <xf numFmtId="49" fontId="4" fillId="0" borderId="10" xfId="0" applyNumberFormat="1" applyFont="1" applyFill="1" applyBorder="1" applyAlignment="1" applyProtection="1" quotePrefix="1">
      <alignment wrapText="1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49" fontId="9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11" fillId="0" borderId="0" xfId="0" applyFont="1" applyAlignment="1">
      <alignment/>
    </xf>
    <xf numFmtId="0" fontId="6" fillId="0" borderId="0" xfId="0" applyNumberFormat="1" applyFont="1" applyAlignment="1">
      <alignment horizontal="left" wrapText="1"/>
    </xf>
    <xf numFmtId="49" fontId="12" fillId="0" borderId="0" xfId="0" applyNumberFormat="1" applyFont="1" applyFill="1" applyAlignment="1" applyProtection="1">
      <alignment vertical="center" wrapText="1"/>
      <protection locked="0"/>
    </xf>
    <xf numFmtId="49" fontId="6" fillId="0" borderId="0" xfId="0" applyNumberFormat="1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wrapText="1"/>
      <protection locked="0"/>
    </xf>
    <xf numFmtId="3" fontId="5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49" fontId="4" fillId="0" borderId="10" xfId="0" applyNumberFormat="1" applyFont="1" applyFill="1" applyBorder="1" applyAlignment="1" applyProtection="1" quotePrefix="1">
      <alignment horizontal="center" vertical="center"/>
      <protection locked="0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Fill="1" applyBorder="1" applyAlignment="1" applyProtection="1">
      <alignment horizontal="center"/>
      <protection locked="0"/>
    </xf>
    <xf numFmtId="3" fontId="4" fillId="0" borderId="1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 quotePrefix="1">
      <alignment horizontal="center" wrapText="1"/>
      <protection locked="0"/>
    </xf>
    <xf numFmtId="3" fontId="5" fillId="0" borderId="10" xfId="0" applyNumberFormat="1" applyFont="1" applyFill="1" applyBorder="1" applyAlignment="1" applyProtection="1" quotePrefix="1">
      <alignment horizontal="center" wrapText="1"/>
      <protection locked="0"/>
    </xf>
    <xf numFmtId="3" fontId="4" fillId="0" borderId="10" xfId="0" applyNumberFormat="1" applyFont="1" applyFill="1" applyBorder="1" applyAlignment="1" applyProtection="1" quotePrefix="1">
      <alignment horizontal="center" wrapText="1"/>
      <protection locked="0"/>
    </xf>
    <xf numFmtId="0" fontId="5" fillId="33" borderId="0" xfId="0" applyFont="1" applyFill="1" applyAlignment="1" applyProtection="1">
      <alignment horizontal="center" wrapText="1"/>
      <protection locked="0"/>
    </xf>
    <xf numFmtId="0" fontId="4" fillId="0" borderId="10" xfId="0" applyNumberFormat="1" applyFont="1" applyFill="1" applyBorder="1" applyAlignment="1" applyProtection="1" quotePrefix="1">
      <alignment horizontal="center" wrapText="1"/>
      <protection locked="0"/>
    </xf>
    <xf numFmtId="3" fontId="5" fillId="0" borderId="10" xfId="0" applyNumberFormat="1" applyFont="1" applyFill="1" applyBorder="1" applyAlignment="1" applyProtection="1">
      <alignment horizontal="center" wrapText="1"/>
      <protection locked="0"/>
    </xf>
    <xf numFmtId="0" fontId="10" fillId="0" borderId="10" xfId="0" applyNumberFormat="1" applyFont="1" applyFill="1" applyBorder="1" applyAlignment="1" applyProtection="1">
      <alignment horizontal="center"/>
      <protection locked="0"/>
    </xf>
    <xf numFmtId="183" fontId="5" fillId="0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183" fontId="4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tabSelected="1" view="pageBreakPreview" zoomScaleSheetLayoutView="100" zoomScalePageLayoutView="0" workbookViewId="0" topLeftCell="C77">
      <selection activeCell="I11" sqref="I11"/>
    </sheetView>
  </sheetViews>
  <sheetFormatPr defaultColWidth="9.125" defaultRowHeight="12.75"/>
  <cols>
    <col min="1" max="2" width="0" style="8" hidden="1" customWidth="1"/>
    <col min="3" max="3" width="21.00390625" style="8" customWidth="1"/>
    <col min="4" max="4" width="42.875" style="12" customWidth="1"/>
    <col min="5" max="6" width="0" style="8" hidden="1" customWidth="1"/>
    <col min="7" max="7" width="9.875" style="13" customWidth="1"/>
    <col min="8" max="8" width="0.875" style="9" hidden="1" customWidth="1"/>
    <col min="9" max="16384" width="9.125" style="9" customWidth="1"/>
  </cols>
  <sheetData>
    <row r="1" spans="1:7" s="5" customFormat="1" ht="102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s="5" customFormat="1" ht="12.75">
      <c r="A2" s="1"/>
      <c r="B2" s="1"/>
      <c r="C2" s="14"/>
      <c r="D2" s="54" t="s">
        <v>140</v>
      </c>
      <c r="E2" s="14"/>
      <c r="F2" s="14"/>
      <c r="G2" s="15"/>
    </row>
    <row r="3" spans="1:7" s="5" customFormat="1" ht="12.75">
      <c r="A3" s="1"/>
      <c r="B3" s="1"/>
      <c r="C3" s="14"/>
      <c r="D3" s="54" t="s">
        <v>146</v>
      </c>
      <c r="E3" s="14"/>
      <c r="F3" s="14"/>
      <c r="G3" s="15"/>
    </row>
    <row r="4" spans="1:7" s="5" customFormat="1" ht="14.25" customHeight="1" hidden="1">
      <c r="A4" s="1"/>
      <c r="B4" s="1"/>
      <c r="C4" s="14"/>
      <c r="D4" s="53"/>
      <c r="E4" s="14"/>
      <c r="F4" s="14"/>
      <c r="G4" s="15"/>
    </row>
    <row r="5" spans="1:7" s="5" customFormat="1" ht="9.75" customHeight="1">
      <c r="A5" s="1"/>
      <c r="B5" s="1"/>
      <c r="C5" s="14"/>
      <c r="D5" s="52"/>
      <c r="E5" s="14"/>
      <c r="F5" s="14"/>
      <c r="G5" s="15"/>
    </row>
    <row r="6" spans="1:7" s="5" customFormat="1" ht="0.75" customHeight="1">
      <c r="A6" s="1"/>
      <c r="B6" s="1"/>
      <c r="C6" s="79"/>
      <c r="D6" s="79"/>
      <c r="E6" s="79"/>
      <c r="F6" s="79"/>
      <c r="G6" s="79"/>
    </row>
    <row r="7" spans="1:10" s="5" customFormat="1" ht="47.25" customHeight="1">
      <c r="A7" s="1"/>
      <c r="B7" s="1"/>
      <c r="C7" s="80" t="s">
        <v>147</v>
      </c>
      <c r="D7" s="80"/>
      <c r="E7" s="80"/>
      <c r="F7" s="80"/>
      <c r="G7" s="80"/>
      <c r="H7" s="80"/>
      <c r="I7" s="80"/>
      <c r="J7" s="80"/>
    </row>
    <row r="8" spans="1:10" s="5" customFormat="1" ht="12" customHeight="1">
      <c r="A8" s="1"/>
      <c r="B8" s="1"/>
      <c r="C8" s="16"/>
      <c r="D8" s="16"/>
      <c r="E8" s="16"/>
      <c r="F8" s="16"/>
      <c r="G8" s="17"/>
      <c r="J8" s="17" t="s">
        <v>31</v>
      </c>
    </row>
    <row r="9" spans="1:10" s="7" customFormat="1" ht="39" customHeight="1">
      <c r="A9" s="6" t="s">
        <v>7</v>
      </c>
      <c r="B9" s="6" t="s">
        <v>8</v>
      </c>
      <c r="C9" s="18" t="s">
        <v>9</v>
      </c>
      <c r="D9" s="58" t="s">
        <v>10</v>
      </c>
      <c r="E9" s="18" t="s">
        <v>11</v>
      </c>
      <c r="F9" s="18" t="s">
        <v>12</v>
      </c>
      <c r="G9" s="41" t="s">
        <v>13</v>
      </c>
      <c r="I9" s="59" t="s">
        <v>141</v>
      </c>
      <c r="J9" s="60" t="s">
        <v>142</v>
      </c>
    </row>
    <row r="10" spans="1:10" ht="16.5" customHeight="1">
      <c r="A10" s="8" t="s">
        <v>14</v>
      </c>
      <c r="B10" s="8" t="s">
        <v>15</v>
      </c>
      <c r="C10" s="31" t="s">
        <v>56</v>
      </c>
      <c r="D10" s="32" t="s">
        <v>97</v>
      </c>
      <c r="E10" s="19" t="s">
        <v>16</v>
      </c>
      <c r="F10" s="19" t="s">
        <v>14</v>
      </c>
      <c r="G10" s="61">
        <f>G11+G15+G25+G31+G33+G37+G42+G47+G45</f>
        <v>740100</v>
      </c>
      <c r="H10" s="61">
        <f>H11+H15+H25+H31+H33+H37+H42+H47+H45</f>
        <v>0</v>
      </c>
      <c r="I10" s="61">
        <f>I11+I15+I25+I31+I33+I37+I42+I47+I49</f>
        <v>330527</v>
      </c>
      <c r="J10" s="72">
        <f>I10/G10*100</f>
        <v>44.65977570598568</v>
      </c>
    </row>
    <row r="11" spans="1:10" ht="15" customHeight="1">
      <c r="A11" s="8" t="s">
        <v>14</v>
      </c>
      <c r="B11" s="8" t="s">
        <v>17</v>
      </c>
      <c r="C11" s="28" t="s">
        <v>57</v>
      </c>
      <c r="D11" s="29" t="s">
        <v>41</v>
      </c>
      <c r="E11" s="23" t="s">
        <v>16</v>
      </c>
      <c r="F11" s="23" t="s">
        <v>14</v>
      </c>
      <c r="G11" s="61">
        <f>G12</f>
        <v>266100</v>
      </c>
      <c r="H11" s="61">
        <f>H12</f>
        <v>0</v>
      </c>
      <c r="I11" s="61">
        <f>I12</f>
        <v>98176</v>
      </c>
      <c r="J11" s="72">
        <f aca="true" t="shared" si="0" ref="J11:J74">I11/G11*100</f>
        <v>36.89440060127772</v>
      </c>
    </row>
    <row r="12" spans="1:10" ht="13.5" customHeight="1">
      <c r="A12" s="8" t="s">
        <v>14</v>
      </c>
      <c r="B12" s="8" t="s">
        <v>18</v>
      </c>
      <c r="C12" s="33" t="s">
        <v>58</v>
      </c>
      <c r="D12" s="34" t="s">
        <v>19</v>
      </c>
      <c r="E12" s="20" t="s">
        <v>16</v>
      </c>
      <c r="F12" s="20" t="s">
        <v>20</v>
      </c>
      <c r="G12" s="62">
        <v>266100</v>
      </c>
      <c r="H12" s="63"/>
      <c r="I12" s="73">
        <v>98176</v>
      </c>
      <c r="J12" s="74">
        <f t="shared" si="0"/>
        <v>36.89440060127772</v>
      </c>
    </row>
    <row r="13" spans="1:10" s="11" customFormat="1" ht="15" customHeight="1" hidden="1">
      <c r="A13" s="10"/>
      <c r="B13" s="10"/>
      <c r="C13" s="37" t="s">
        <v>59</v>
      </c>
      <c r="D13" s="38" t="s">
        <v>37</v>
      </c>
      <c r="E13" s="23"/>
      <c r="F13" s="23"/>
      <c r="G13" s="61">
        <f>G14</f>
        <v>0</v>
      </c>
      <c r="H13" s="64"/>
      <c r="I13" s="75"/>
      <c r="J13" s="74" t="e">
        <f t="shared" si="0"/>
        <v>#DIV/0!</v>
      </c>
    </row>
    <row r="14" spans="3:10" ht="13.5" customHeight="1" hidden="1">
      <c r="C14" s="35" t="s">
        <v>60</v>
      </c>
      <c r="D14" s="36" t="s">
        <v>38</v>
      </c>
      <c r="E14" s="20"/>
      <c r="F14" s="20"/>
      <c r="G14" s="62"/>
      <c r="H14" s="63"/>
      <c r="I14" s="73"/>
      <c r="J14" s="74" t="e">
        <f t="shared" si="0"/>
        <v>#DIV/0!</v>
      </c>
    </row>
    <row r="15" spans="3:10" ht="25.5" customHeight="1">
      <c r="C15" s="37" t="s">
        <v>112</v>
      </c>
      <c r="D15" s="47" t="s">
        <v>100</v>
      </c>
      <c r="E15" s="23"/>
      <c r="F15" s="23"/>
      <c r="G15" s="61">
        <f>SUM(G16)</f>
        <v>384600</v>
      </c>
      <c r="H15" s="61">
        <f>SUM(H16)</f>
        <v>0</v>
      </c>
      <c r="I15" s="61">
        <f>SUM(I16)</f>
        <v>209007</v>
      </c>
      <c r="J15" s="72">
        <f t="shared" si="0"/>
        <v>54.34399375975039</v>
      </c>
    </row>
    <row r="16" spans="3:10" ht="21.75" customHeight="1">
      <c r="C16" s="35" t="s">
        <v>114</v>
      </c>
      <c r="D16" s="48" t="s">
        <v>101</v>
      </c>
      <c r="E16" s="20"/>
      <c r="F16" s="20"/>
      <c r="G16" s="62">
        <v>384600</v>
      </c>
      <c r="H16" s="63"/>
      <c r="I16" s="73">
        <v>209007</v>
      </c>
      <c r="J16" s="74">
        <f t="shared" si="0"/>
        <v>54.34399375975039</v>
      </c>
    </row>
    <row r="17" spans="3:10" ht="42.75" customHeight="1" hidden="1">
      <c r="C17" s="35" t="s">
        <v>111</v>
      </c>
      <c r="D17" s="46" t="s">
        <v>102</v>
      </c>
      <c r="E17" s="20"/>
      <c r="F17" s="20"/>
      <c r="G17" s="62">
        <v>98100</v>
      </c>
      <c r="H17" s="63"/>
      <c r="I17" s="73"/>
      <c r="J17" s="74">
        <f t="shared" si="0"/>
        <v>0</v>
      </c>
    </row>
    <row r="18" spans="3:10" ht="39.75" customHeight="1" hidden="1">
      <c r="C18" s="35"/>
      <c r="D18" s="45"/>
      <c r="E18" s="20"/>
      <c r="F18" s="20"/>
      <c r="G18" s="62"/>
      <c r="H18" s="63"/>
      <c r="I18" s="73"/>
      <c r="J18" s="74" t="e">
        <f t="shared" si="0"/>
        <v>#DIV/0!</v>
      </c>
    </row>
    <row r="19" spans="3:10" ht="51" customHeight="1" hidden="1">
      <c r="C19" s="35" t="s">
        <v>110</v>
      </c>
      <c r="D19" s="46" t="s">
        <v>103</v>
      </c>
      <c r="E19" s="20"/>
      <c r="F19" s="20"/>
      <c r="G19" s="62">
        <v>1600</v>
      </c>
      <c r="H19" s="63"/>
      <c r="I19" s="73"/>
      <c r="J19" s="74">
        <f t="shared" si="0"/>
        <v>0</v>
      </c>
    </row>
    <row r="20" spans="3:10" ht="38.25" customHeight="1" hidden="1">
      <c r="C20" s="35"/>
      <c r="D20" s="45"/>
      <c r="E20" s="20"/>
      <c r="F20" s="20"/>
      <c r="G20" s="62"/>
      <c r="H20" s="63"/>
      <c r="I20" s="73"/>
      <c r="J20" s="74" t="e">
        <f t="shared" si="0"/>
        <v>#DIV/0!</v>
      </c>
    </row>
    <row r="21" spans="3:10" ht="54.75" customHeight="1" hidden="1">
      <c r="C21" s="35" t="s">
        <v>109</v>
      </c>
      <c r="D21" s="46" t="s">
        <v>104</v>
      </c>
      <c r="E21" s="20"/>
      <c r="F21" s="20"/>
      <c r="G21" s="62">
        <v>125200</v>
      </c>
      <c r="H21" s="63"/>
      <c r="I21" s="73"/>
      <c r="J21" s="74">
        <f t="shared" si="0"/>
        <v>0</v>
      </c>
    </row>
    <row r="22" spans="3:10" ht="55.5" customHeight="1" hidden="1">
      <c r="C22" s="35"/>
      <c r="D22" s="45"/>
      <c r="E22" s="20"/>
      <c r="F22" s="20"/>
      <c r="G22" s="62"/>
      <c r="H22" s="63"/>
      <c r="I22" s="73"/>
      <c r="J22" s="74" t="e">
        <f t="shared" si="0"/>
        <v>#DIV/0!</v>
      </c>
    </row>
    <row r="23" spans="3:10" ht="51" customHeight="1" hidden="1">
      <c r="C23" s="35" t="s">
        <v>108</v>
      </c>
      <c r="D23" s="46" t="s">
        <v>105</v>
      </c>
      <c r="E23" s="20"/>
      <c r="F23" s="20"/>
      <c r="G23" s="62">
        <v>6500</v>
      </c>
      <c r="H23" s="63"/>
      <c r="I23" s="73"/>
      <c r="J23" s="74">
        <f t="shared" si="0"/>
        <v>0</v>
      </c>
    </row>
    <row r="24" spans="3:10" ht="53.25" customHeight="1" hidden="1">
      <c r="C24" s="35"/>
      <c r="D24" s="45"/>
      <c r="E24" s="20"/>
      <c r="F24" s="20"/>
      <c r="G24" s="62"/>
      <c r="H24" s="63"/>
      <c r="I24" s="73"/>
      <c r="J24" s="74" t="e">
        <f t="shared" si="0"/>
        <v>#DIV/0!</v>
      </c>
    </row>
    <row r="25" spans="1:10" ht="15" customHeight="1">
      <c r="A25" s="8" t="s">
        <v>14</v>
      </c>
      <c r="B25" s="8" t="s">
        <v>22</v>
      </c>
      <c r="C25" s="28" t="s">
        <v>61</v>
      </c>
      <c r="D25" s="29" t="s">
        <v>42</v>
      </c>
      <c r="E25" s="23" t="s">
        <v>16</v>
      </c>
      <c r="F25" s="23" t="s">
        <v>14</v>
      </c>
      <c r="G25" s="61">
        <f>G26+G30</f>
        <v>67300</v>
      </c>
      <c r="H25" s="61">
        <f>H26+H30</f>
        <v>0</v>
      </c>
      <c r="I25" s="61">
        <f>I26+I30</f>
        <v>11408</v>
      </c>
      <c r="J25" s="72">
        <f t="shared" si="0"/>
        <v>16.950965824665676</v>
      </c>
    </row>
    <row r="26" spans="1:10" ht="13.5" customHeight="1">
      <c r="A26" s="8" t="s">
        <v>14</v>
      </c>
      <c r="B26" s="8" t="s">
        <v>23</v>
      </c>
      <c r="C26" s="33" t="s">
        <v>62</v>
      </c>
      <c r="D26" s="34" t="s">
        <v>35</v>
      </c>
      <c r="E26" s="20" t="s">
        <v>16</v>
      </c>
      <c r="F26" s="20" t="s">
        <v>20</v>
      </c>
      <c r="G26" s="62">
        <v>15000</v>
      </c>
      <c r="H26" s="63"/>
      <c r="I26" s="73">
        <v>854</v>
      </c>
      <c r="J26" s="74">
        <f t="shared" si="0"/>
        <v>5.693333333333333</v>
      </c>
    </row>
    <row r="27" spans="1:10" ht="13.5" customHeight="1" hidden="1">
      <c r="A27" s="8" t="s">
        <v>21</v>
      </c>
      <c r="B27" s="8" t="s">
        <v>23</v>
      </c>
      <c r="C27" s="33" t="s">
        <v>63</v>
      </c>
      <c r="D27" s="34" t="s">
        <v>30</v>
      </c>
      <c r="E27" s="20" t="s">
        <v>16</v>
      </c>
      <c r="F27" s="20" t="s">
        <v>20</v>
      </c>
      <c r="G27" s="62"/>
      <c r="H27" s="63"/>
      <c r="I27" s="73"/>
      <c r="J27" s="74" t="e">
        <f t="shared" si="0"/>
        <v>#DIV/0!</v>
      </c>
    </row>
    <row r="28" spans="3:10" ht="40.5" customHeight="1" hidden="1">
      <c r="C28" s="33"/>
      <c r="D28" s="46" t="s">
        <v>106</v>
      </c>
      <c r="E28" s="20"/>
      <c r="F28" s="20"/>
      <c r="G28" s="62"/>
      <c r="H28" s="63"/>
      <c r="I28" s="73"/>
      <c r="J28" s="74" t="e">
        <f t="shared" si="0"/>
        <v>#DIV/0!</v>
      </c>
    </row>
    <row r="29" spans="3:10" ht="39" customHeight="1" hidden="1">
      <c r="C29" s="33"/>
      <c r="D29" s="45" t="s">
        <v>106</v>
      </c>
      <c r="E29" s="20"/>
      <c r="F29" s="20"/>
      <c r="G29" s="62"/>
      <c r="H29" s="63"/>
      <c r="I29" s="73"/>
      <c r="J29" s="74" t="e">
        <f t="shared" si="0"/>
        <v>#DIV/0!</v>
      </c>
    </row>
    <row r="30" spans="3:10" ht="16.5" customHeight="1">
      <c r="C30" s="33" t="s">
        <v>63</v>
      </c>
      <c r="D30" s="51" t="s">
        <v>30</v>
      </c>
      <c r="E30" s="20"/>
      <c r="F30" s="20"/>
      <c r="G30" s="62">
        <v>52300</v>
      </c>
      <c r="H30" s="63"/>
      <c r="I30" s="73">
        <v>10554</v>
      </c>
      <c r="J30" s="74">
        <f t="shared" si="0"/>
        <v>20.179732313575528</v>
      </c>
    </row>
    <row r="31" spans="3:10" ht="15" customHeight="1">
      <c r="C31" s="28" t="s">
        <v>64</v>
      </c>
      <c r="D31" s="29" t="s">
        <v>43</v>
      </c>
      <c r="E31" s="23"/>
      <c r="F31" s="23"/>
      <c r="G31" s="61">
        <f>SUM(G32)</f>
        <v>1000</v>
      </c>
      <c r="H31" s="61">
        <f>SUM(H32)</f>
        <v>0</v>
      </c>
      <c r="I31" s="61">
        <f>SUM(I32)</f>
        <v>2200</v>
      </c>
      <c r="J31" s="72">
        <f t="shared" si="0"/>
        <v>220.00000000000003</v>
      </c>
    </row>
    <row r="32" spans="3:10" ht="44.25" customHeight="1">
      <c r="C32" s="33" t="s">
        <v>93</v>
      </c>
      <c r="D32" s="34" t="s">
        <v>39</v>
      </c>
      <c r="E32" s="20"/>
      <c r="F32" s="20"/>
      <c r="G32" s="62">
        <v>1000</v>
      </c>
      <c r="H32" s="63"/>
      <c r="I32" s="73">
        <v>2200</v>
      </c>
      <c r="J32" s="74">
        <f t="shared" si="0"/>
        <v>220.00000000000003</v>
      </c>
    </row>
    <row r="33" spans="1:10" ht="20.25">
      <c r="A33" s="8" t="s">
        <v>14</v>
      </c>
      <c r="B33" s="8" t="s">
        <v>24</v>
      </c>
      <c r="C33" s="28" t="s">
        <v>65</v>
      </c>
      <c r="D33" s="29" t="s">
        <v>44</v>
      </c>
      <c r="E33" s="23" t="s">
        <v>16</v>
      </c>
      <c r="F33" s="23" t="s">
        <v>14</v>
      </c>
      <c r="G33" s="61">
        <f>G34+G35+G36</f>
        <v>21100</v>
      </c>
      <c r="H33" s="61">
        <f>H34+H35+H36</f>
        <v>0</v>
      </c>
      <c r="I33" s="61">
        <f>I34+I35+I36</f>
        <v>9700</v>
      </c>
      <c r="J33" s="72">
        <f t="shared" si="0"/>
        <v>45.97156398104265</v>
      </c>
    </row>
    <row r="34" spans="3:10" ht="48.75" customHeight="1" hidden="1">
      <c r="C34" s="33" t="s">
        <v>88</v>
      </c>
      <c r="D34" s="39" t="s">
        <v>98</v>
      </c>
      <c r="E34" s="20"/>
      <c r="F34" s="20"/>
      <c r="G34" s="62"/>
      <c r="H34" s="63"/>
      <c r="I34" s="73"/>
      <c r="J34" s="74" t="e">
        <f t="shared" si="0"/>
        <v>#DIV/0!</v>
      </c>
    </row>
    <row r="35" spans="3:10" ht="48.75" customHeight="1" hidden="1">
      <c r="C35" s="33" t="s">
        <v>94</v>
      </c>
      <c r="D35" s="39" t="s">
        <v>98</v>
      </c>
      <c r="E35" s="20"/>
      <c r="F35" s="20"/>
      <c r="G35" s="62"/>
      <c r="H35" s="63"/>
      <c r="I35" s="73"/>
      <c r="J35" s="74" t="e">
        <f t="shared" si="0"/>
        <v>#DIV/0!</v>
      </c>
    </row>
    <row r="36" spans="3:10" ht="54" customHeight="1">
      <c r="C36" s="33" t="s">
        <v>95</v>
      </c>
      <c r="D36" s="39" t="s">
        <v>122</v>
      </c>
      <c r="E36" s="20"/>
      <c r="F36" s="20"/>
      <c r="G36" s="62">
        <v>21100</v>
      </c>
      <c r="H36" s="63"/>
      <c r="I36" s="73">
        <v>9700</v>
      </c>
      <c r="J36" s="74">
        <f t="shared" si="0"/>
        <v>45.97156398104265</v>
      </c>
    </row>
    <row r="37" spans="3:10" ht="15" customHeight="1" hidden="1">
      <c r="C37" s="28" t="s">
        <v>66</v>
      </c>
      <c r="D37" s="42" t="s">
        <v>49</v>
      </c>
      <c r="E37" s="23"/>
      <c r="F37" s="23"/>
      <c r="G37" s="61">
        <f>G38+G39</f>
        <v>0</v>
      </c>
      <c r="H37" s="63"/>
      <c r="I37" s="73"/>
      <c r="J37" s="74" t="e">
        <f t="shared" si="0"/>
        <v>#DIV/0!</v>
      </c>
    </row>
    <row r="38" spans="3:10" ht="51" customHeight="1" hidden="1">
      <c r="C38" s="33" t="s">
        <v>67</v>
      </c>
      <c r="D38" s="39" t="s">
        <v>50</v>
      </c>
      <c r="E38" s="20"/>
      <c r="F38" s="20"/>
      <c r="G38" s="62"/>
      <c r="H38" s="63"/>
      <c r="I38" s="73"/>
      <c r="J38" s="74" t="e">
        <f t="shared" si="0"/>
        <v>#DIV/0!</v>
      </c>
    </row>
    <row r="39" spans="3:10" ht="39" customHeight="1" hidden="1">
      <c r="C39" s="33" t="s">
        <v>53</v>
      </c>
      <c r="D39" s="39" t="s">
        <v>51</v>
      </c>
      <c r="E39" s="20"/>
      <c r="F39" s="20"/>
      <c r="G39" s="62"/>
      <c r="H39" s="63"/>
      <c r="I39" s="73"/>
      <c r="J39" s="74" t="e">
        <f t="shared" si="0"/>
        <v>#DIV/0!</v>
      </c>
    </row>
    <row r="40" spans="3:10" ht="15" customHeight="1" hidden="1">
      <c r="C40" s="33" t="s">
        <v>89</v>
      </c>
      <c r="D40" s="42" t="s">
        <v>90</v>
      </c>
      <c r="E40" s="20"/>
      <c r="F40" s="20"/>
      <c r="G40" s="61">
        <f>G41</f>
        <v>0</v>
      </c>
      <c r="H40" s="63"/>
      <c r="I40" s="73"/>
      <c r="J40" s="74" t="e">
        <f t="shared" si="0"/>
        <v>#DIV/0!</v>
      </c>
    </row>
    <row r="41" spans="3:10" ht="27.75" customHeight="1" hidden="1">
      <c r="C41" s="33" t="s">
        <v>96</v>
      </c>
      <c r="D41" s="39" t="s">
        <v>91</v>
      </c>
      <c r="E41" s="20"/>
      <c r="F41" s="20"/>
      <c r="G41" s="61"/>
      <c r="H41" s="63"/>
      <c r="I41" s="73"/>
      <c r="J41" s="74" t="e">
        <f t="shared" si="0"/>
        <v>#DIV/0!</v>
      </c>
    </row>
    <row r="42" spans="3:10" ht="16.5" customHeight="1" hidden="1">
      <c r="C42" s="28" t="s">
        <v>113</v>
      </c>
      <c r="D42" s="42" t="s">
        <v>90</v>
      </c>
      <c r="E42" s="23"/>
      <c r="F42" s="23"/>
      <c r="G42" s="61"/>
      <c r="H42" s="63"/>
      <c r="I42" s="73"/>
      <c r="J42" s="74" t="e">
        <f t="shared" si="0"/>
        <v>#DIV/0!</v>
      </c>
    </row>
    <row r="43" spans="3:10" ht="52.5" customHeight="1" hidden="1">
      <c r="C43" s="33"/>
      <c r="D43" s="46" t="s">
        <v>107</v>
      </c>
      <c r="E43" s="20"/>
      <c r="F43" s="20"/>
      <c r="G43" s="62">
        <v>2500</v>
      </c>
      <c r="H43" s="63"/>
      <c r="I43" s="73"/>
      <c r="J43" s="74">
        <f t="shared" si="0"/>
        <v>0</v>
      </c>
    </row>
    <row r="44" spans="3:10" ht="11.25" customHeight="1" hidden="1">
      <c r="C44" s="33" t="s">
        <v>115</v>
      </c>
      <c r="D44" s="49" t="s">
        <v>116</v>
      </c>
      <c r="E44" s="20"/>
      <c r="F44" s="20"/>
      <c r="G44" s="62"/>
      <c r="H44" s="63"/>
      <c r="I44" s="73"/>
      <c r="J44" s="74" t="e">
        <f t="shared" si="0"/>
        <v>#DIV/0!</v>
      </c>
    </row>
    <row r="45" spans="3:10" ht="10.5" customHeight="1" hidden="1">
      <c r="C45" s="28" t="s">
        <v>54</v>
      </c>
      <c r="D45" s="42" t="s">
        <v>52</v>
      </c>
      <c r="E45" s="20"/>
      <c r="F45" s="20"/>
      <c r="G45" s="61">
        <f>SUM(G46)</f>
        <v>0</v>
      </c>
      <c r="H45" s="63"/>
      <c r="I45" s="73"/>
      <c r="J45" s="74" t="e">
        <f t="shared" si="0"/>
        <v>#DIV/0!</v>
      </c>
    </row>
    <row r="46" spans="3:10" ht="10.5" customHeight="1" hidden="1">
      <c r="C46" s="33" t="s">
        <v>129</v>
      </c>
      <c r="D46" s="50" t="s">
        <v>130</v>
      </c>
      <c r="E46" s="20"/>
      <c r="F46" s="20"/>
      <c r="G46" s="62"/>
      <c r="H46" s="63"/>
      <c r="I46" s="73"/>
      <c r="J46" s="74" t="e">
        <f t="shared" si="0"/>
        <v>#DIV/0!</v>
      </c>
    </row>
    <row r="47" spans="3:10" ht="15.75" customHeight="1" hidden="1">
      <c r="C47" s="28" t="s">
        <v>54</v>
      </c>
      <c r="D47" s="42" t="s">
        <v>52</v>
      </c>
      <c r="E47" s="23"/>
      <c r="F47" s="23"/>
      <c r="G47" s="61">
        <f>G48</f>
        <v>0</v>
      </c>
      <c r="H47" s="63"/>
      <c r="I47" s="73"/>
      <c r="J47" s="74" t="e">
        <f t="shared" si="0"/>
        <v>#DIV/0!</v>
      </c>
    </row>
    <row r="48" spans="3:10" ht="18" customHeight="1" hidden="1">
      <c r="C48" s="33" t="s">
        <v>55</v>
      </c>
      <c r="D48" s="39" t="s">
        <v>52</v>
      </c>
      <c r="E48" s="23"/>
      <c r="F48" s="23"/>
      <c r="G48" s="62"/>
      <c r="H48" s="63"/>
      <c r="I48" s="73"/>
      <c r="J48" s="74" t="e">
        <f t="shared" si="0"/>
        <v>#DIV/0!</v>
      </c>
    </row>
    <row r="49" spans="3:10" ht="18" customHeight="1">
      <c r="C49" s="28" t="s">
        <v>145</v>
      </c>
      <c r="D49" s="42" t="s">
        <v>52</v>
      </c>
      <c r="E49" s="23"/>
      <c r="F49" s="23"/>
      <c r="G49" s="61"/>
      <c r="H49" s="64"/>
      <c r="I49" s="75">
        <v>36</v>
      </c>
      <c r="J49" s="74"/>
    </row>
    <row r="50" spans="3:10" ht="24" customHeight="1">
      <c r="C50" s="33" t="s">
        <v>143</v>
      </c>
      <c r="D50" s="39" t="s">
        <v>144</v>
      </c>
      <c r="E50" s="23"/>
      <c r="F50" s="23"/>
      <c r="G50" s="62"/>
      <c r="H50" s="63"/>
      <c r="I50" s="73">
        <v>36</v>
      </c>
      <c r="J50" s="74"/>
    </row>
    <row r="51" spans="1:10" s="7" customFormat="1" ht="16.5" customHeight="1">
      <c r="A51" s="6" t="s">
        <v>14</v>
      </c>
      <c r="B51" s="6" t="s">
        <v>25</v>
      </c>
      <c r="C51" s="40" t="s">
        <v>68</v>
      </c>
      <c r="D51" s="40" t="s">
        <v>26</v>
      </c>
      <c r="E51" s="21" t="s">
        <v>16</v>
      </c>
      <c r="F51" s="21" t="s">
        <v>14</v>
      </c>
      <c r="G51" s="65">
        <f>G52</f>
        <v>2092350</v>
      </c>
      <c r="H51" s="65">
        <f>H52</f>
        <v>0</v>
      </c>
      <c r="I51" s="65">
        <f>I52</f>
        <v>1190334</v>
      </c>
      <c r="J51" s="72">
        <f t="shared" si="0"/>
        <v>56.88981288981289</v>
      </c>
    </row>
    <row r="52" spans="1:10" s="7" customFormat="1" ht="20.25">
      <c r="A52" s="6"/>
      <c r="B52" s="6"/>
      <c r="C52" s="29" t="s">
        <v>69</v>
      </c>
      <c r="D52" s="29" t="s">
        <v>119</v>
      </c>
      <c r="E52" s="21"/>
      <c r="F52" s="21"/>
      <c r="G52" s="66">
        <f>G53+G58+G69+G74+G77</f>
        <v>2092350</v>
      </c>
      <c r="H52" s="66">
        <f>H53+H58+H69+H74+H77</f>
        <v>0</v>
      </c>
      <c r="I52" s="66">
        <f>I53+I58+I69+I74+I77</f>
        <v>1190334</v>
      </c>
      <c r="J52" s="72">
        <f t="shared" si="0"/>
        <v>56.88981288981289</v>
      </c>
    </row>
    <row r="53" spans="1:10" s="7" customFormat="1" ht="20.25">
      <c r="A53" s="6" t="s">
        <v>14</v>
      </c>
      <c r="B53" s="6" t="s">
        <v>27</v>
      </c>
      <c r="C53" s="29" t="s">
        <v>123</v>
      </c>
      <c r="D53" s="29" t="s">
        <v>120</v>
      </c>
      <c r="E53" s="21" t="s">
        <v>16</v>
      </c>
      <c r="F53" s="21" t="s">
        <v>28</v>
      </c>
      <c r="G53" s="65">
        <f>G54+G56+G66</f>
        <v>1049000</v>
      </c>
      <c r="H53" s="65">
        <f>H54+H56+H66</f>
        <v>0</v>
      </c>
      <c r="I53" s="65">
        <f>I54+I56+I66</f>
        <v>548748</v>
      </c>
      <c r="J53" s="72">
        <f t="shared" si="0"/>
        <v>52.3115347950429</v>
      </c>
    </row>
    <row r="54" spans="1:10" s="7" customFormat="1" ht="24" customHeight="1">
      <c r="A54" s="6"/>
      <c r="B54" s="6"/>
      <c r="C54" s="29" t="s">
        <v>139</v>
      </c>
      <c r="D54" s="29" t="s">
        <v>36</v>
      </c>
      <c r="E54" s="21"/>
      <c r="F54" s="21"/>
      <c r="G54" s="66">
        <f>G55</f>
        <v>1049000</v>
      </c>
      <c r="H54" s="66">
        <f>H55</f>
        <v>0</v>
      </c>
      <c r="I54" s="66">
        <f>I55</f>
        <v>548748</v>
      </c>
      <c r="J54" s="72">
        <f t="shared" si="0"/>
        <v>52.3115347950429</v>
      </c>
    </row>
    <row r="55" spans="1:10" s="7" customFormat="1" ht="34.5" customHeight="1">
      <c r="A55" s="6"/>
      <c r="B55" s="6"/>
      <c r="C55" s="34" t="s">
        <v>137</v>
      </c>
      <c r="D55" s="34" t="s">
        <v>138</v>
      </c>
      <c r="E55" s="22"/>
      <c r="F55" s="22"/>
      <c r="G55" s="67">
        <v>1049000</v>
      </c>
      <c r="H55" s="68"/>
      <c r="I55" s="76">
        <v>548748</v>
      </c>
      <c r="J55" s="74">
        <f t="shared" si="0"/>
        <v>52.3115347950429</v>
      </c>
    </row>
    <row r="56" spans="1:10" s="7" customFormat="1" ht="24" customHeight="1" hidden="1">
      <c r="A56" s="6"/>
      <c r="B56" s="6"/>
      <c r="C56" s="29" t="s">
        <v>124</v>
      </c>
      <c r="D56" s="29" t="s">
        <v>77</v>
      </c>
      <c r="E56" s="21"/>
      <c r="F56" s="21"/>
      <c r="G56" s="66">
        <f>G57</f>
        <v>0</v>
      </c>
      <c r="H56" s="68"/>
      <c r="I56" s="77"/>
      <c r="J56" s="74" t="e">
        <f t="shared" si="0"/>
        <v>#DIV/0!</v>
      </c>
    </row>
    <row r="57" spans="1:10" s="7" customFormat="1" ht="24" customHeight="1" hidden="1">
      <c r="A57" s="6"/>
      <c r="B57" s="6"/>
      <c r="C57" s="34" t="s">
        <v>125</v>
      </c>
      <c r="D57" s="34" t="s">
        <v>118</v>
      </c>
      <c r="E57" s="22"/>
      <c r="F57" s="22"/>
      <c r="G57" s="67"/>
      <c r="H57" s="68"/>
      <c r="I57" s="77"/>
      <c r="J57" s="74" t="e">
        <f t="shared" si="0"/>
        <v>#DIV/0!</v>
      </c>
    </row>
    <row r="58" spans="1:10" s="7" customFormat="1" ht="24.75" customHeight="1" hidden="1">
      <c r="A58" s="6"/>
      <c r="B58" s="6"/>
      <c r="C58" s="29" t="s">
        <v>70</v>
      </c>
      <c r="D58" s="29" t="s">
        <v>32</v>
      </c>
      <c r="E58" s="22"/>
      <c r="F58" s="22"/>
      <c r="G58" s="66">
        <f>G59+G62+G64</f>
        <v>0</v>
      </c>
      <c r="H58" s="68"/>
      <c r="I58" s="77"/>
      <c r="J58" s="74" t="e">
        <f t="shared" si="0"/>
        <v>#DIV/0!</v>
      </c>
    </row>
    <row r="59" spans="1:10" s="7" customFormat="1" ht="64.5" customHeight="1" hidden="1">
      <c r="A59" s="6"/>
      <c r="B59" s="6"/>
      <c r="C59" s="29" t="s">
        <v>78</v>
      </c>
      <c r="D59" s="43" t="s">
        <v>99</v>
      </c>
      <c r="E59" s="22"/>
      <c r="F59" s="22"/>
      <c r="G59" s="66">
        <f>G60+G61</f>
        <v>0</v>
      </c>
      <c r="H59" s="68"/>
      <c r="I59" s="77"/>
      <c r="J59" s="74" t="e">
        <f t="shared" si="0"/>
        <v>#DIV/0!</v>
      </c>
    </row>
    <row r="60" spans="1:10" s="7" customFormat="1" ht="51.75" customHeight="1" hidden="1">
      <c r="A60" s="6"/>
      <c r="B60" s="6"/>
      <c r="C60" s="34" t="s">
        <v>81</v>
      </c>
      <c r="D60" s="44" t="s">
        <v>80</v>
      </c>
      <c r="E60" s="22"/>
      <c r="F60" s="22"/>
      <c r="G60" s="67"/>
      <c r="H60" s="68"/>
      <c r="I60" s="77"/>
      <c r="J60" s="74" t="e">
        <f t="shared" si="0"/>
        <v>#DIV/0!</v>
      </c>
    </row>
    <row r="61" spans="1:10" s="7" customFormat="1" ht="51.75" customHeight="1" hidden="1">
      <c r="A61" s="6"/>
      <c r="B61" s="6"/>
      <c r="C61" s="34" t="s">
        <v>82</v>
      </c>
      <c r="D61" s="44" t="s">
        <v>79</v>
      </c>
      <c r="E61" s="22"/>
      <c r="F61" s="22"/>
      <c r="G61" s="67"/>
      <c r="H61" s="68"/>
      <c r="I61" s="77"/>
      <c r="J61" s="74" t="e">
        <f t="shared" si="0"/>
        <v>#DIV/0!</v>
      </c>
    </row>
    <row r="62" spans="1:10" s="7" customFormat="1" ht="51.75" customHeight="1" hidden="1">
      <c r="A62" s="6"/>
      <c r="B62" s="6"/>
      <c r="C62" s="29" t="s">
        <v>83</v>
      </c>
      <c r="D62" s="43" t="s">
        <v>84</v>
      </c>
      <c r="E62" s="22"/>
      <c r="F62" s="22"/>
      <c r="G62" s="66">
        <f>G63</f>
        <v>0</v>
      </c>
      <c r="H62" s="68"/>
      <c r="I62" s="77"/>
      <c r="J62" s="74" t="e">
        <f t="shared" si="0"/>
        <v>#DIV/0!</v>
      </c>
    </row>
    <row r="63" spans="1:10" s="7" customFormat="1" ht="36.75" customHeight="1" hidden="1">
      <c r="A63" s="6"/>
      <c r="B63" s="6"/>
      <c r="C63" s="34" t="s">
        <v>85</v>
      </c>
      <c r="D63" s="44" t="s">
        <v>86</v>
      </c>
      <c r="E63" s="22"/>
      <c r="F63" s="22"/>
      <c r="G63" s="67"/>
      <c r="H63" s="68"/>
      <c r="I63" s="77"/>
      <c r="J63" s="74" t="e">
        <f t="shared" si="0"/>
        <v>#DIV/0!</v>
      </c>
    </row>
    <row r="64" spans="1:10" s="7" customFormat="1" ht="15" customHeight="1" hidden="1">
      <c r="A64" s="6"/>
      <c r="B64" s="6"/>
      <c r="C64" s="29" t="s">
        <v>71</v>
      </c>
      <c r="D64" s="29" t="s">
        <v>33</v>
      </c>
      <c r="E64" s="21"/>
      <c r="F64" s="21"/>
      <c r="G64" s="66">
        <f>G65</f>
        <v>0</v>
      </c>
      <c r="H64" s="68"/>
      <c r="I64" s="77"/>
      <c r="J64" s="74" t="e">
        <f t="shared" si="0"/>
        <v>#DIV/0!</v>
      </c>
    </row>
    <row r="65" spans="1:10" s="7" customFormat="1" ht="13.5" customHeight="1" hidden="1">
      <c r="A65" s="6"/>
      <c r="B65" s="6"/>
      <c r="C65" s="34" t="s">
        <v>76</v>
      </c>
      <c r="D65" s="34" t="s">
        <v>40</v>
      </c>
      <c r="E65" s="22"/>
      <c r="F65" s="22"/>
      <c r="G65" s="67">
        <v>0</v>
      </c>
      <c r="H65" s="68"/>
      <c r="I65" s="77"/>
      <c r="J65" s="74" t="e">
        <f t="shared" si="0"/>
        <v>#DIV/0!</v>
      </c>
    </row>
    <row r="66" spans="1:10" s="7" customFormat="1" ht="21" customHeight="1" hidden="1">
      <c r="A66" s="6"/>
      <c r="B66" s="6"/>
      <c r="C66" s="29" t="s">
        <v>132</v>
      </c>
      <c r="D66" s="29" t="s">
        <v>133</v>
      </c>
      <c r="E66" s="21"/>
      <c r="F66" s="21"/>
      <c r="G66" s="65">
        <f>SUM(G68)</f>
        <v>0</v>
      </c>
      <c r="H66" s="68"/>
      <c r="I66" s="77"/>
      <c r="J66" s="74" t="e">
        <f t="shared" si="0"/>
        <v>#DIV/0!</v>
      </c>
    </row>
    <row r="67" spans="1:10" s="7" customFormat="1" ht="15" customHeight="1" hidden="1">
      <c r="A67" s="6"/>
      <c r="B67" s="6"/>
      <c r="C67" s="29" t="s">
        <v>132</v>
      </c>
      <c r="D67" s="29" t="s">
        <v>33</v>
      </c>
      <c r="E67" s="21"/>
      <c r="F67" s="21"/>
      <c r="G67" s="65">
        <f>SUM(G64:G66)</f>
        <v>0</v>
      </c>
      <c r="H67" s="68"/>
      <c r="I67" s="77"/>
      <c r="J67" s="74" t="e">
        <f t="shared" si="0"/>
        <v>#DIV/0!</v>
      </c>
    </row>
    <row r="68" spans="1:10" s="7" customFormat="1" ht="16.5" customHeight="1" hidden="1">
      <c r="A68" s="6"/>
      <c r="B68" s="6"/>
      <c r="C68" s="34" t="s">
        <v>131</v>
      </c>
      <c r="D68" s="34" t="s">
        <v>40</v>
      </c>
      <c r="E68" s="22"/>
      <c r="F68" s="22"/>
      <c r="G68" s="69"/>
      <c r="H68" s="68"/>
      <c r="I68" s="77"/>
      <c r="J68" s="74" t="e">
        <f t="shared" si="0"/>
        <v>#DIV/0!</v>
      </c>
    </row>
    <row r="69" spans="1:10" s="7" customFormat="1" ht="23.25" customHeight="1">
      <c r="A69" s="6"/>
      <c r="B69" s="6"/>
      <c r="C69" s="29" t="s">
        <v>126</v>
      </c>
      <c r="D69" s="29" t="s">
        <v>121</v>
      </c>
      <c r="E69" s="21"/>
      <c r="F69" s="21"/>
      <c r="G69" s="66">
        <f>G70+G72</f>
        <v>92800</v>
      </c>
      <c r="H69" s="66">
        <f>H70+H72</f>
        <v>0</v>
      </c>
      <c r="I69" s="66">
        <f>I70+I72</f>
        <v>52836</v>
      </c>
      <c r="J69" s="72">
        <f t="shared" si="0"/>
        <v>56.935344827586206</v>
      </c>
    </row>
    <row r="70" spans="1:10" s="7" customFormat="1" ht="32.25" customHeight="1">
      <c r="A70" s="6"/>
      <c r="B70" s="6"/>
      <c r="C70" s="29" t="s">
        <v>127</v>
      </c>
      <c r="D70" s="29" t="s">
        <v>34</v>
      </c>
      <c r="E70" s="21"/>
      <c r="F70" s="21"/>
      <c r="G70" s="66">
        <f>G71</f>
        <v>92800</v>
      </c>
      <c r="H70" s="66">
        <f>H71</f>
        <v>0</v>
      </c>
      <c r="I70" s="66">
        <f>I71</f>
        <v>52836</v>
      </c>
      <c r="J70" s="72">
        <f t="shared" si="0"/>
        <v>56.935344827586206</v>
      </c>
    </row>
    <row r="71" spans="1:10" s="7" customFormat="1" ht="33" customHeight="1">
      <c r="A71" s="6"/>
      <c r="B71" s="6"/>
      <c r="C71" s="34" t="s">
        <v>128</v>
      </c>
      <c r="D71" s="34" t="s">
        <v>117</v>
      </c>
      <c r="E71" s="21"/>
      <c r="F71" s="21"/>
      <c r="G71" s="67">
        <v>92800</v>
      </c>
      <c r="H71" s="68"/>
      <c r="I71" s="76">
        <v>52836</v>
      </c>
      <c r="J71" s="74">
        <f t="shared" si="0"/>
        <v>56.935344827586206</v>
      </c>
    </row>
    <row r="72" spans="1:10" s="7" customFormat="1" ht="24" customHeight="1" hidden="1">
      <c r="A72" s="6"/>
      <c r="B72" s="6"/>
      <c r="C72" s="29" t="s">
        <v>72</v>
      </c>
      <c r="D72" s="29"/>
      <c r="E72" s="21"/>
      <c r="F72" s="21"/>
      <c r="G72" s="66">
        <f>G73</f>
        <v>0</v>
      </c>
      <c r="H72" s="68"/>
      <c r="I72" s="77"/>
      <c r="J72" s="74" t="e">
        <f t="shared" si="0"/>
        <v>#DIV/0!</v>
      </c>
    </row>
    <row r="73" spans="1:10" s="7" customFormat="1" ht="24" customHeight="1" hidden="1">
      <c r="A73" s="6"/>
      <c r="B73" s="6"/>
      <c r="C73" s="34" t="s">
        <v>92</v>
      </c>
      <c r="D73" s="34"/>
      <c r="E73" s="21"/>
      <c r="F73" s="21"/>
      <c r="G73" s="67"/>
      <c r="H73" s="68"/>
      <c r="I73" s="77"/>
      <c r="J73" s="74" t="e">
        <f t="shared" si="0"/>
        <v>#DIV/0!</v>
      </c>
    </row>
    <row r="74" spans="1:10" s="7" customFormat="1" ht="15" customHeight="1" hidden="1">
      <c r="A74" s="6"/>
      <c r="B74" s="6"/>
      <c r="C74" s="29" t="s">
        <v>73</v>
      </c>
      <c r="D74" s="29" t="s">
        <v>45</v>
      </c>
      <c r="E74" s="21"/>
      <c r="F74" s="21"/>
      <c r="G74" s="66">
        <f>G75</f>
        <v>0</v>
      </c>
      <c r="H74" s="68"/>
      <c r="I74" s="77"/>
      <c r="J74" s="74" t="e">
        <f t="shared" si="0"/>
        <v>#DIV/0!</v>
      </c>
    </row>
    <row r="75" spans="1:10" s="7" customFormat="1" ht="15" customHeight="1" hidden="1">
      <c r="A75" s="6"/>
      <c r="B75" s="6"/>
      <c r="C75" s="29" t="s">
        <v>74</v>
      </c>
      <c r="D75" s="29" t="s">
        <v>46</v>
      </c>
      <c r="E75" s="21"/>
      <c r="F75" s="21"/>
      <c r="G75" s="66">
        <f>G76</f>
        <v>0</v>
      </c>
      <c r="H75" s="68"/>
      <c r="I75" s="77"/>
      <c r="J75" s="74" t="e">
        <f aca="true" t="shared" si="1" ref="J75:J80">I75/G75*100</f>
        <v>#DIV/0!</v>
      </c>
    </row>
    <row r="76" spans="1:10" s="7" customFormat="1" ht="19.5" customHeight="1" hidden="1">
      <c r="A76" s="6"/>
      <c r="B76" s="6"/>
      <c r="C76" s="34" t="s">
        <v>87</v>
      </c>
      <c r="D76" s="34" t="s">
        <v>47</v>
      </c>
      <c r="E76" s="21"/>
      <c r="F76" s="21"/>
      <c r="G76" s="67"/>
      <c r="H76" s="68"/>
      <c r="I76" s="77"/>
      <c r="J76" s="74" t="e">
        <f t="shared" si="1"/>
        <v>#DIV/0!</v>
      </c>
    </row>
    <row r="77" spans="1:10" s="7" customFormat="1" ht="18" customHeight="1">
      <c r="A77" s="6"/>
      <c r="B77" s="6"/>
      <c r="C77" s="29" t="s">
        <v>136</v>
      </c>
      <c r="D77" s="29" t="s">
        <v>45</v>
      </c>
      <c r="E77" s="21"/>
      <c r="F77" s="21"/>
      <c r="G77" s="66">
        <f>SUM(G79)</f>
        <v>950550</v>
      </c>
      <c r="H77" s="66">
        <f>SUM(H79)</f>
        <v>0</v>
      </c>
      <c r="I77" s="66">
        <f>SUM(I79)</f>
        <v>588750</v>
      </c>
      <c r="J77" s="72">
        <f t="shared" si="1"/>
        <v>61.93782546946505</v>
      </c>
    </row>
    <row r="78" spans="1:10" s="7" customFormat="1" ht="27" customHeight="1">
      <c r="A78" s="6"/>
      <c r="B78" s="6"/>
      <c r="C78" s="29" t="s">
        <v>135</v>
      </c>
      <c r="D78" s="29" t="s">
        <v>46</v>
      </c>
      <c r="E78" s="21"/>
      <c r="F78" s="21"/>
      <c r="G78" s="70">
        <f>SUM(G79)</f>
        <v>950550</v>
      </c>
      <c r="H78" s="70">
        <f>SUM(H79)</f>
        <v>0</v>
      </c>
      <c r="I78" s="70">
        <f>SUM(I79)</f>
        <v>588750</v>
      </c>
      <c r="J78" s="72">
        <f t="shared" si="1"/>
        <v>61.93782546946505</v>
      </c>
    </row>
    <row r="79" spans="1:10" s="7" customFormat="1" ht="25.5" customHeight="1">
      <c r="A79" s="6"/>
      <c r="B79" s="6"/>
      <c r="C79" s="34" t="s">
        <v>134</v>
      </c>
      <c r="D79" s="34" t="s">
        <v>47</v>
      </c>
      <c r="E79" s="21"/>
      <c r="F79" s="21"/>
      <c r="G79" s="67">
        <v>950550</v>
      </c>
      <c r="H79" s="68"/>
      <c r="I79" s="76">
        <v>588750</v>
      </c>
      <c r="J79" s="74">
        <f t="shared" si="1"/>
        <v>61.93782546946505</v>
      </c>
    </row>
    <row r="80" spans="1:10" s="11" customFormat="1" ht="16.5" customHeight="1">
      <c r="A80" s="10" t="s">
        <v>14</v>
      </c>
      <c r="B80" s="10" t="s">
        <v>29</v>
      </c>
      <c r="C80" s="28" t="s">
        <v>75</v>
      </c>
      <c r="D80" s="30" t="s">
        <v>48</v>
      </c>
      <c r="E80" s="27" t="s">
        <v>16</v>
      </c>
      <c r="F80" s="27" t="s">
        <v>14</v>
      </c>
      <c r="G80" s="71">
        <f>G10+G51</f>
        <v>2832450</v>
      </c>
      <c r="H80" s="71">
        <f>H10+H51</f>
        <v>0</v>
      </c>
      <c r="I80" s="71">
        <f>I10+I51</f>
        <v>1520861</v>
      </c>
      <c r="J80" s="72">
        <f t="shared" si="1"/>
        <v>53.694187011244686</v>
      </c>
    </row>
    <row r="81" spans="3:10" ht="9.75">
      <c r="C81" s="24"/>
      <c r="D81" s="25"/>
      <c r="E81" s="24"/>
      <c r="F81" s="24"/>
      <c r="G81" s="26"/>
      <c r="I81" s="78"/>
      <c r="J81" s="78"/>
    </row>
    <row r="82" spans="3:10" ht="9.75">
      <c r="C82" s="24"/>
      <c r="D82" s="25"/>
      <c r="E82" s="24"/>
      <c r="F82" s="24"/>
      <c r="G82" s="26"/>
      <c r="I82" s="78"/>
      <c r="J82" s="78"/>
    </row>
    <row r="83" spans="3:10" ht="9.75">
      <c r="C83" s="24"/>
      <c r="D83" s="25"/>
      <c r="E83" s="24"/>
      <c r="F83" s="24"/>
      <c r="G83" s="26"/>
      <c r="I83" s="78"/>
      <c r="J83" s="78"/>
    </row>
    <row r="84" spans="3:10" ht="19.5" customHeight="1">
      <c r="C84" s="24"/>
      <c r="D84" s="55"/>
      <c r="E84" s="24"/>
      <c r="F84" s="24"/>
      <c r="G84" s="57"/>
      <c r="I84" s="78"/>
      <c r="J84" s="78"/>
    </row>
    <row r="85" spans="3:10" ht="18.75" customHeight="1">
      <c r="C85" s="24"/>
      <c r="D85" s="55"/>
      <c r="E85" s="24"/>
      <c r="F85" s="24"/>
      <c r="G85" s="26"/>
      <c r="I85" s="78"/>
      <c r="J85" s="78"/>
    </row>
    <row r="86" spans="3:10" ht="9.75">
      <c r="C86" s="24"/>
      <c r="D86" s="25"/>
      <c r="E86" s="24"/>
      <c r="F86" s="24"/>
      <c r="G86" s="56"/>
      <c r="I86" s="78"/>
      <c r="J86" s="78"/>
    </row>
    <row r="87" spans="3:10" ht="9.75">
      <c r="C87" s="24"/>
      <c r="D87" s="25"/>
      <c r="E87" s="24"/>
      <c r="F87" s="24"/>
      <c r="G87" s="26"/>
      <c r="I87" s="78"/>
      <c r="J87" s="78"/>
    </row>
    <row r="88" spans="3:10" ht="9.75">
      <c r="C88" s="24"/>
      <c r="D88" s="25"/>
      <c r="E88" s="24"/>
      <c r="F88" s="24"/>
      <c r="G88" s="26"/>
      <c r="I88" s="78"/>
      <c r="J88" s="78"/>
    </row>
    <row r="89" spans="3:10" ht="9.75">
      <c r="C89" s="24"/>
      <c r="D89" s="25"/>
      <c r="E89" s="24"/>
      <c r="F89" s="24"/>
      <c r="G89" s="26"/>
      <c r="I89" s="78"/>
      <c r="J89" s="78"/>
    </row>
    <row r="90" spans="3:10" ht="9.75">
      <c r="C90" s="24"/>
      <c r="D90" s="25"/>
      <c r="E90" s="24"/>
      <c r="F90" s="24"/>
      <c r="G90" s="26"/>
      <c r="I90" s="78"/>
      <c r="J90" s="78"/>
    </row>
    <row r="91" spans="3:10" ht="9.75">
      <c r="C91" s="24"/>
      <c r="D91" s="25"/>
      <c r="E91" s="24"/>
      <c r="F91" s="24"/>
      <c r="G91" s="26"/>
      <c r="I91" s="78"/>
      <c r="J91" s="78"/>
    </row>
    <row r="92" spans="3:7" ht="9.75">
      <c r="C92" s="24"/>
      <c r="D92" s="25"/>
      <c r="E92" s="24"/>
      <c r="F92" s="24"/>
      <c r="G92" s="26"/>
    </row>
    <row r="93" spans="3:7" ht="9.75">
      <c r="C93" s="24"/>
      <c r="D93" s="25"/>
      <c r="E93" s="24"/>
      <c r="F93" s="24"/>
      <c r="G93" s="26"/>
    </row>
    <row r="94" spans="3:7" ht="9.75">
      <c r="C94" s="24"/>
      <c r="D94" s="25"/>
      <c r="E94" s="24"/>
      <c r="F94" s="24"/>
      <c r="G94" s="26"/>
    </row>
    <row r="95" spans="3:7" ht="9.75">
      <c r="C95" s="24"/>
      <c r="D95" s="25"/>
      <c r="E95" s="24"/>
      <c r="F95" s="24"/>
      <c r="G95" s="26"/>
    </row>
    <row r="96" spans="3:7" ht="9.75">
      <c r="C96" s="24"/>
      <c r="D96" s="25"/>
      <c r="E96" s="24"/>
      <c r="F96" s="24"/>
      <c r="G96" s="26"/>
    </row>
    <row r="97" spans="3:7" ht="9.75">
      <c r="C97" s="24"/>
      <c r="D97" s="55"/>
      <c r="E97" s="24"/>
      <c r="F97" s="24"/>
      <c r="G97" s="57"/>
    </row>
    <row r="98" spans="3:7" ht="9.75">
      <c r="C98" s="24"/>
      <c r="D98" s="55"/>
      <c r="E98" s="24"/>
      <c r="F98" s="24"/>
      <c r="G98" s="26"/>
    </row>
    <row r="99" spans="3:7" ht="9.75">
      <c r="C99" s="24"/>
      <c r="D99" s="25"/>
      <c r="E99" s="24"/>
      <c r="F99" s="24"/>
      <c r="G99" s="26"/>
    </row>
    <row r="100" spans="3:7" ht="9.75">
      <c r="C100" s="24"/>
      <c r="D100" s="25"/>
      <c r="E100" s="24"/>
      <c r="F100" s="24"/>
      <c r="G100" s="26"/>
    </row>
    <row r="101" spans="3:7" ht="9.75">
      <c r="C101" s="24"/>
      <c r="D101" s="25"/>
      <c r="E101" s="24"/>
      <c r="F101" s="24"/>
      <c r="G101" s="26"/>
    </row>
    <row r="102" spans="3:7" ht="9.75">
      <c r="C102" s="24"/>
      <c r="D102" s="25"/>
      <c r="E102" s="24"/>
      <c r="F102" s="24"/>
      <c r="G102" s="26"/>
    </row>
    <row r="103" spans="3:7" ht="9.75">
      <c r="C103" s="24"/>
      <c r="D103" s="25"/>
      <c r="E103" s="24"/>
      <c r="F103" s="24"/>
      <c r="G103" s="26"/>
    </row>
    <row r="104" spans="3:7" ht="9.75">
      <c r="C104" s="24"/>
      <c r="D104" s="25"/>
      <c r="E104" s="24"/>
      <c r="F104" s="24"/>
      <c r="G104" s="26"/>
    </row>
    <row r="105" spans="3:7" ht="9.75">
      <c r="C105" s="24"/>
      <c r="D105" s="25"/>
      <c r="E105" s="24"/>
      <c r="F105" s="24"/>
      <c r="G105" s="26"/>
    </row>
    <row r="106" spans="3:7" ht="9.75">
      <c r="C106" s="24"/>
      <c r="D106" s="25"/>
      <c r="E106" s="24"/>
      <c r="F106" s="24"/>
      <c r="G106" s="26"/>
    </row>
    <row r="107" spans="3:7" ht="9.75">
      <c r="C107" s="24"/>
      <c r="D107" s="25"/>
      <c r="E107" s="24"/>
      <c r="F107" s="24"/>
      <c r="G107" s="26"/>
    </row>
    <row r="108" spans="3:7" ht="9.75">
      <c r="C108" s="24"/>
      <c r="D108" s="25"/>
      <c r="E108" s="24"/>
      <c r="F108" s="24"/>
      <c r="G108" s="26"/>
    </row>
    <row r="109" spans="3:7" ht="9.75">
      <c r="C109" s="24"/>
      <c r="D109" s="25"/>
      <c r="E109" s="24"/>
      <c r="F109" s="24"/>
      <c r="G109" s="26"/>
    </row>
  </sheetData>
  <sheetProtection/>
  <mergeCells count="2">
    <mergeCell ref="C6:G6"/>
    <mergeCell ref="C7:J7"/>
  </mergeCells>
  <printOptions/>
  <pageMargins left="0.7" right="0.7" top="0.75" bottom="0.75" header="0.3" footer="0.3"/>
  <pageSetup fitToHeight="0" fitToWidth="1" horizontalDpi="600" verticalDpi="600" orientation="portrait" paperSize="9" scale="97" r:id="rId1"/>
  <colBreaks count="1" manualBreakCount="1">
    <brk id="7" max="9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ГалинаФедоровна</cp:lastModifiedBy>
  <cp:lastPrinted>2022-07-12T08:14:12Z</cp:lastPrinted>
  <dcterms:created xsi:type="dcterms:W3CDTF">2005-11-24T06:40:58Z</dcterms:created>
  <dcterms:modified xsi:type="dcterms:W3CDTF">2022-07-12T08:14:35Z</dcterms:modified>
  <cp:category/>
  <cp:version/>
  <cp:contentType/>
  <cp:contentStatus/>
</cp:coreProperties>
</file>